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723"/>
  </bookViews>
  <sheets>
    <sheet name="план " sheetId="3" r:id="rId1"/>
  </sheets>
  <definedNames>
    <definedName name="_xlnm.Print_Titles" localSheetId="0">'план '!$3:$6</definedName>
    <definedName name="_xlnm.Print_Area" localSheetId="0">'план '!$A$1:$R$62</definedName>
  </definedNames>
  <calcPr calcId="125725"/>
</workbook>
</file>

<file path=xl/calcChain.xml><?xml version="1.0" encoding="utf-8"?>
<calcChain xmlns="http://schemas.openxmlformats.org/spreadsheetml/2006/main">
  <c r="E20" i="3"/>
  <c r="F20"/>
  <c r="G20"/>
  <c r="H20"/>
  <c r="I20"/>
  <c r="J20"/>
  <c r="K20"/>
  <c r="L20"/>
  <c r="M20"/>
  <c r="D20"/>
  <c r="E45"/>
  <c r="F45"/>
  <c r="G45"/>
  <c r="H45"/>
  <c r="I45"/>
  <c r="J45"/>
  <c r="K45"/>
  <c r="L45"/>
  <c r="M45"/>
  <c r="D45"/>
  <c r="D33"/>
  <c r="E53"/>
  <c r="F53"/>
  <c r="G53"/>
  <c r="H53"/>
  <c r="I53"/>
  <c r="J53"/>
  <c r="K53"/>
  <c r="L53"/>
  <c r="M53"/>
  <c r="D53"/>
  <c r="E26"/>
  <c r="F26"/>
  <c r="G26"/>
  <c r="H26"/>
  <c r="I26"/>
  <c r="J26"/>
  <c r="K26"/>
  <c r="L26"/>
  <c r="M26"/>
  <c r="D26"/>
  <c r="E37"/>
  <c r="F37"/>
  <c r="G37"/>
  <c r="H37"/>
  <c r="I37"/>
  <c r="J37"/>
  <c r="K37"/>
  <c r="L37"/>
  <c r="M37"/>
  <c r="D37"/>
  <c r="E33"/>
  <c r="F33"/>
  <c r="G33"/>
  <c r="H33"/>
  <c r="I33"/>
  <c r="J33"/>
  <c r="K33"/>
  <c r="L33"/>
  <c r="M33"/>
  <c r="D42"/>
  <c r="E42"/>
  <c r="F42"/>
  <c r="G42"/>
  <c r="H42"/>
  <c r="I42"/>
  <c r="J42"/>
  <c r="K42"/>
  <c r="L42"/>
  <c r="M42"/>
  <c r="E23"/>
  <c r="F23"/>
  <c r="G23"/>
  <c r="H23"/>
  <c r="I23"/>
  <c r="J23"/>
  <c r="K23"/>
  <c r="L23"/>
  <c r="M23"/>
  <c r="D23"/>
  <c r="E29"/>
  <c r="F29"/>
  <c r="G29"/>
  <c r="H29"/>
  <c r="I29"/>
  <c r="J29"/>
  <c r="K29"/>
  <c r="L29"/>
  <c r="M29"/>
  <c r="D29"/>
  <c r="D31" l="1"/>
  <c r="D61" s="1"/>
  <c r="D62" s="1"/>
  <c r="L31"/>
  <c r="L61" s="1"/>
  <c r="L62" s="1"/>
  <c r="J31"/>
  <c r="J61" s="1"/>
  <c r="J62" s="1"/>
  <c r="H31"/>
  <c r="H61" s="1"/>
  <c r="H62" s="1"/>
  <c r="F31"/>
  <c r="F61" s="1"/>
  <c r="F62" s="1"/>
  <c r="M31"/>
  <c r="M61" s="1"/>
  <c r="M62" s="1"/>
  <c r="K31"/>
  <c r="K61" s="1"/>
  <c r="K62" s="1"/>
  <c r="I31"/>
  <c r="I61" s="1"/>
  <c r="I62" s="1"/>
  <c r="G31"/>
  <c r="G61" s="1"/>
  <c r="G62" s="1"/>
  <c r="E31"/>
  <c r="E61" s="1"/>
  <c r="E62" s="1"/>
</calcChain>
</file>

<file path=xl/sharedStrings.xml><?xml version="1.0" encoding="utf-8"?>
<sst xmlns="http://schemas.openxmlformats.org/spreadsheetml/2006/main" count="139" uniqueCount="97">
  <si>
    <t>№ п/п</t>
  </si>
  <si>
    <t>Наименование программ (федеральных, государственных, муниципальных) в рамках которых реализуется мероприятие</t>
  </si>
  <si>
    <t>Объемы финансирования, тыс. рублей</t>
  </si>
  <si>
    <t>всего</t>
  </si>
  <si>
    <t>в том числе по источникам финансирования</t>
  </si>
  <si>
    <t>федеральный  бюджет</t>
  </si>
  <si>
    <t>областной бюджет</t>
  </si>
  <si>
    <t>внебюджетные источники</t>
  </si>
  <si>
    <t>Муниципальная программа «Развитие  Бутурлиновского муниципального района Воронежской области»</t>
  </si>
  <si>
    <t>Создание условий для обеспечения доступным и комфортным жильем населения Бутурлиновского муниципального  района (Предоставление   поддержки  на   приобретение жилья молодым семьям)</t>
  </si>
  <si>
    <t>Создание условий для обеспечения доступным и комфортным жильем населения Бутурлиновского муниципального  района (Предоставление   поддержки  на   строительство жилья  молодым  специалистам на селе)</t>
  </si>
  <si>
    <t>Строительство детского сада на 220 мест в г. Бутурлиновка</t>
  </si>
  <si>
    <t>Муниципальная программа «Развитие  образования на 2014-2020 г.»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</si>
  <si>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
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</si>
  <si>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Покупка оборудования  ЗАО «Нижнекисляйская молочная компания»</t>
  </si>
  <si>
    <t>ВОДОСНАБЖЕНИЕ И ВОДООТВЕДЕНИЕ</t>
  </si>
  <si>
    <t>ДОШКОЛЬНОЕ ОБРАЗОВАНИЕ</t>
  </si>
  <si>
    <t>ОБЩЕЕ ОБРАЗОВАНИЕ</t>
  </si>
  <si>
    <t>КУЛЬТУРА</t>
  </si>
  <si>
    <t>ФИЗИЧЕСКАЯ КУЛЬТУРА</t>
  </si>
  <si>
    <t>ЖИЛИЩНО-КОММУНАЛЬНОЕ ХОЗЯЙСТВО</t>
  </si>
  <si>
    <t>БЛАГОУСТРОЙСТВО</t>
  </si>
  <si>
    <t>ПРОЧИЕ МЕРОПРИЯТИЯ</t>
  </si>
  <si>
    <t>Строительство культурно-досугового центра в р.п.Нижний Кисляй  Бутурлиновского муниципального района Воронежской области</t>
  </si>
  <si>
    <t>Приобретение оборудования ОАО "Бутурлиновский мелькомбинат"</t>
  </si>
  <si>
    <t>Строительство площадки для молодняка КРС ООО "Нижнекисляйские свеклосемена"</t>
  </si>
  <si>
    <t>Техническое перевооружение ООО "Тисма"</t>
  </si>
  <si>
    <t>Покупка тракторов, земельных участков, строительство животноводческого комплекса ООО "Агроединство"</t>
  </si>
  <si>
    <t>Строительство спортивной площадки в с.Клеповка, Бутурлиновский район</t>
  </si>
  <si>
    <t>Муниципальные программы поселений</t>
  </si>
  <si>
    <t xml:space="preserve">Количество молодых семей улучшивших жилищные условия </t>
  </si>
  <si>
    <t xml:space="preserve">Количество семей улучшивших жилищные условия </t>
  </si>
  <si>
    <t>Техническое перевооружение ООО «Бутурлиновский мясокомбинат»</t>
  </si>
  <si>
    <t xml:space="preserve">Ремонт автомобильных дорог общего пользования местного значения в г.Бутурлиновка </t>
  </si>
  <si>
    <t xml:space="preserve">Реконструкция водопроводных сетей в г. Бутурлиновка Воронежской области </t>
  </si>
  <si>
    <t>Приобретение земельных участков ЦЧ АПК ф-л "Шипова Дубрава"</t>
  </si>
  <si>
    <t>Приобретение оборудования ООО "Нижнекисляйские свеклосемена"</t>
  </si>
  <si>
    <t xml:space="preserve">Устройство тротуарной дорожки в с. Карайчевка Бутурлиновского муниципального района </t>
  </si>
  <si>
    <t>Благоустройство кладбища в г. Бутурлиновка ул. Блинова</t>
  </si>
  <si>
    <t>Реализация инициатив ТОС</t>
  </si>
  <si>
    <t>план</t>
  </si>
  <si>
    <t>факт</t>
  </si>
  <si>
    <t>местные бюджеты</t>
  </si>
  <si>
    <t>Наименование целевых показателей (индикаторов), определяющих результативность реализации мероприятий</t>
  </si>
  <si>
    <t>Планируемые
значения целевых показателей</t>
  </si>
  <si>
    <t>Фактически достигнутые
значения целевых показателей</t>
  </si>
  <si>
    <t>Уровень достижения, %</t>
  </si>
  <si>
    <t>Причины отклонений</t>
  </si>
  <si>
    <t>Всего по коммерческим мероприятиям</t>
  </si>
  <si>
    <t>Муниципальная программа Бутурлиновского городского поселения «Социальное развитие городского поселения и социальная поддержка граждан Бутурлиновского городского поселения Бутурлиновского муниципального района Воронежской области»</t>
  </si>
  <si>
    <t>Благоустройство сквера Нижнекисляйского городского поселения Бутурлиновского муниципального района</t>
  </si>
  <si>
    <t>Объем инвестиций в основной капитал (за исключением бюджетных средств) в расчете на 1 жителя, рублей</t>
  </si>
  <si>
    <t>Доля лиц, систематически занимающихся физической культурой и спортом, %</t>
  </si>
  <si>
    <t>Перевод нетелей в основное стадо, ООО "Агроединство"</t>
  </si>
  <si>
    <t>Пополенение основного стада за счет собственных нетелей, ООО «Бутурлиновский Агрокомплекс»</t>
  </si>
  <si>
    <t>Отчет о ходе исполнения плана мероприятий по реализации 
Стратегии социально-экономического развития Бутурлиновского муниципального района Воронежской области до 2020 года
за  2018 год</t>
  </si>
  <si>
    <t>Устройство сетей водоснабжения м-р Мичуринец в г. Бутурлиновка Воронежской области</t>
  </si>
  <si>
    <t>Замена окон в МБОУ Великоархангельская СОШ</t>
  </si>
  <si>
    <t xml:space="preserve">Замена окон в МБОУ Пузевская СОШ </t>
  </si>
  <si>
    <t xml:space="preserve">Проведение малярных работ в спортзале МКОУ Бутурлиновская ООШ № 9 </t>
  </si>
  <si>
    <t>Приобретение коммунальной специализированной техники</t>
  </si>
  <si>
    <t>Устройство тротуаров в г.  Бутурлиновка</t>
  </si>
  <si>
    <t>Благоустройство военно-мемориальных объектов</t>
  </si>
  <si>
    <t>Переселение граждан из ветхого и аварийного жилищного фонда</t>
  </si>
  <si>
    <t>Муниципальная программа Березовского сельского поселения «Социальное развитие сельского  поселения и социальная поддержка граждан Березовского сельского поселения Бутурлиновского муниципального района Воронежской области»</t>
  </si>
  <si>
    <t>Предоставление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 с российскими лизинговыми организациями в целях создания и (или) развития либо модернизации производства товаров (работ, услуг)</t>
  </si>
  <si>
    <t>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 и (или) развития либо модернизации производства товаров (работ, услуг)</t>
  </si>
  <si>
    <t>Устройство уличного освещения в г. Бутурлиновка</t>
  </si>
  <si>
    <t>Реконструкция водопроводных семей</t>
  </si>
  <si>
    <t xml:space="preserve">18,8 км </t>
  </si>
  <si>
    <t>5,55
91,76</t>
  </si>
  <si>
    <t>Приобретение 2 - х единиц техники</t>
  </si>
  <si>
    <t xml:space="preserve"> 545,4 кв.м.</t>
  </si>
  <si>
    <t>Ликвидация аварийного жилфонда</t>
  </si>
  <si>
    <t>Количество получателей поддержки, ед.</t>
  </si>
  <si>
    <t>Ремонт памятников, ед.</t>
  </si>
  <si>
    <t>Благоустройство сквера</t>
  </si>
  <si>
    <t>Благоустройство памятного исторического места Закрытое городское кладбище, где захоронены в разное время известные в становления бутурлиновской земли люди</t>
  </si>
  <si>
    <t>Устройство тротуарной дорожки, кв.м.</t>
  </si>
  <si>
    <t>Устройство тротуаров, кв.м.</t>
  </si>
  <si>
    <t>2877</t>
  </si>
  <si>
    <t>2878</t>
  </si>
  <si>
    <t xml:space="preserve">Установка светильников, шт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</si>
  <si>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значения,%</t>
  </si>
  <si>
    <t>Проведение капремонта клуба, ремонта 2-х памятников, обустройтсво въездного знака, устройтсво тротуарной дорожки, указателей, ограждения</t>
  </si>
  <si>
    <t>Наименование  мероприятий плана реализации Стратегий</t>
  </si>
  <si>
    <t>КОММЕРЧЕСКИЕ МЕРОПРИЯТИЯ (ИНВЕСТИЦИОННЫЕ ПРОЕКТЫ)</t>
  </si>
  <si>
    <t>НЕКОММЕРЧЕСКИЕ МЕРОПРИЯТИЯ (СОЦИАЛЬНЫЕ)</t>
  </si>
  <si>
    <t xml:space="preserve">Капитальные вложения объектов капитального строительства </t>
  </si>
  <si>
    <t xml:space="preserve">Итого по капитальным  вложениям объектов капитального строительства </t>
  </si>
  <si>
    <t xml:space="preserve">Капитальные вложения за исключением  объектов капитального строительства </t>
  </si>
  <si>
    <t>Всего по некоммерческим мероприятиям</t>
  </si>
  <si>
    <t>ВСЕГО ПО ПЛАНУ МЕРОПРИЯТИЙ 
РЕАЛИЗАЦИИ СТРАТЕГИИ</t>
  </si>
  <si>
    <t>Развитие предприятия ООО «Бутурлиновский Агрокомплекс»</t>
  </si>
  <si>
    <t>5,55
91,77</t>
  </si>
  <si>
    <t xml:space="preserve">Муниципальная программа "Организация благоустройства территории Карайчевского сельского поселения и социальная поддержка граждан" </t>
  </si>
  <si>
    <t>Комплексное благоустройство села Пузево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</si>
</sst>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  <font>
      <b/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5" fillId="3" borderId="0" xfId="0" applyFont="1" applyFill="1"/>
    <xf numFmtId="0" fontId="1" fillId="2" borderId="0" xfId="0" applyFont="1" applyFill="1" applyAlignment="1">
      <alignment horizontal="center" vertic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/>
    <xf numFmtId="0" fontId="6" fillId="3" borderId="0" xfId="0" applyFont="1" applyFill="1"/>
    <xf numFmtId="0" fontId="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3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left" vertical="center" wrapText="1"/>
    </xf>
    <xf numFmtId="0" fontId="7" fillId="3" borderId="12" xfId="0" applyNumberFormat="1" applyFont="1" applyFill="1" applyBorder="1" applyAlignment="1">
      <alignment horizontal="left" vertical="center" wrapText="1"/>
    </xf>
    <xf numFmtId="0" fontId="7" fillId="3" borderId="8" xfId="0" applyNumberFormat="1" applyFont="1" applyFill="1" applyBorder="1" applyAlignment="1">
      <alignment horizontal="left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10" fillId="3" borderId="8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topLeftCell="A58" zoomScale="50" zoomScaleNormal="60" zoomScaleSheetLayoutView="50" workbookViewId="0">
      <selection activeCell="G63" sqref="G63"/>
    </sheetView>
  </sheetViews>
  <sheetFormatPr defaultRowHeight="18.75"/>
  <cols>
    <col min="1" max="1" width="9.140625" style="2"/>
    <col min="2" max="2" width="41.28515625" style="2" customWidth="1"/>
    <col min="3" max="3" width="35" style="2" customWidth="1"/>
    <col min="4" max="5" width="24.85546875" style="2" customWidth="1"/>
    <col min="6" max="13" width="22.140625" style="2" customWidth="1"/>
    <col min="14" max="14" width="40.28515625" style="2" customWidth="1"/>
    <col min="15" max="15" width="18.7109375" style="6" customWidth="1"/>
    <col min="16" max="16" width="17.140625" style="6" customWidth="1"/>
    <col min="17" max="17" width="16" style="6" customWidth="1"/>
    <col min="18" max="18" width="14.7109375" style="2" customWidth="1"/>
  </cols>
  <sheetData>
    <row r="1" spans="1:18" s="7" customFormat="1" ht="66.75" customHeight="1">
      <c r="A1" s="2"/>
      <c r="B1" s="2"/>
      <c r="C1" s="68" t="s">
        <v>55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  <c r="O1" s="2"/>
      <c r="P1" s="2"/>
      <c r="Q1" s="2"/>
      <c r="R1" s="2"/>
    </row>
    <row r="2" spans="1:18" s="7" customFormat="1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" customFormat="1" ht="18.75" customHeight="1">
      <c r="A3" s="70" t="s">
        <v>0</v>
      </c>
      <c r="B3" s="51" t="s">
        <v>85</v>
      </c>
      <c r="C3" s="51" t="s">
        <v>1</v>
      </c>
      <c r="D3" s="74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 t="s">
        <v>43</v>
      </c>
      <c r="O3" s="70" t="s">
        <v>44</v>
      </c>
      <c r="P3" s="70" t="s">
        <v>45</v>
      </c>
      <c r="Q3" s="70" t="s">
        <v>46</v>
      </c>
      <c r="R3" s="70" t="s">
        <v>47</v>
      </c>
    </row>
    <row r="4" spans="1:18" s="4" customFormat="1" ht="26.25">
      <c r="A4" s="70"/>
      <c r="B4" s="52"/>
      <c r="C4" s="52"/>
      <c r="D4" s="75" t="s">
        <v>3</v>
      </c>
      <c r="E4" s="76"/>
      <c r="F4" s="74" t="s">
        <v>4</v>
      </c>
      <c r="G4" s="74"/>
      <c r="H4" s="74"/>
      <c r="I4" s="74"/>
      <c r="J4" s="74"/>
      <c r="K4" s="74"/>
      <c r="L4" s="74"/>
      <c r="M4" s="74"/>
      <c r="N4" s="81"/>
      <c r="O4" s="74"/>
      <c r="P4" s="74"/>
      <c r="Q4" s="74"/>
      <c r="R4" s="74"/>
    </row>
    <row r="5" spans="1:18" s="4" customFormat="1" ht="22.5" customHeight="1">
      <c r="A5" s="70"/>
      <c r="B5" s="52"/>
      <c r="C5" s="52"/>
      <c r="D5" s="77"/>
      <c r="E5" s="78"/>
      <c r="F5" s="79" t="s">
        <v>5</v>
      </c>
      <c r="G5" s="80"/>
      <c r="H5" s="79" t="s">
        <v>6</v>
      </c>
      <c r="I5" s="80"/>
      <c r="J5" s="79" t="s">
        <v>42</v>
      </c>
      <c r="K5" s="80"/>
      <c r="L5" s="79" t="s">
        <v>7</v>
      </c>
      <c r="M5" s="80"/>
      <c r="N5" s="81"/>
      <c r="O5" s="74"/>
      <c r="P5" s="74"/>
      <c r="Q5" s="74"/>
      <c r="R5" s="74"/>
    </row>
    <row r="6" spans="1:18" s="4" customFormat="1" ht="189.75" customHeight="1">
      <c r="A6" s="70"/>
      <c r="B6" s="53"/>
      <c r="C6" s="53"/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77"/>
      <c r="O6" s="74"/>
      <c r="P6" s="74"/>
      <c r="Q6" s="74"/>
      <c r="R6" s="74"/>
    </row>
    <row r="7" spans="1:18" s="8" customFormat="1" ht="25.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5">
        <v>14</v>
      </c>
      <c r="O7" s="13">
        <v>15</v>
      </c>
      <c r="P7" s="13">
        <v>16</v>
      </c>
      <c r="Q7" s="13">
        <v>17</v>
      </c>
      <c r="R7" s="13">
        <v>18</v>
      </c>
    </row>
    <row r="8" spans="1:18" s="8" customFormat="1" ht="20.25" customHeight="1">
      <c r="A8" s="71" t="s">
        <v>86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1:18" s="11" customFormat="1" ht="168" customHeight="1">
      <c r="A9" s="16">
        <v>1</v>
      </c>
      <c r="B9" s="17" t="s">
        <v>93</v>
      </c>
      <c r="C9" s="18"/>
      <c r="D9" s="19">
        <v>2346275</v>
      </c>
      <c r="E9" s="19">
        <v>2346275</v>
      </c>
      <c r="F9" s="18"/>
      <c r="G9" s="18"/>
      <c r="H9" s="18"/>
      <c r="I9" s="18"/>
      <c r="J9" s="18"/>
      <c r="K9" s="18"/>
      <c r="L9" s="19">
        <v>2346275</v>
      </c>
      <c r="M9" s="19">
        <v>2346275</v>
      </c>
      <c r="N9" s="20" t="s">
        <v>51</v>
      </c>
      <c r="O9" s="18"/>
      <c r="P9" s="18"/>
      <c r="Q9" s="18"/>
      <c r="R9" s="18"/>
    </row>
    <row r="10" spans="1:18" s="3" customFormat="1" ht="168" customHeight="1">
      <c r="A10" s="18">
        <v>2</v>
      </c>
      <c r="B10" s="17" t="s">
        <v>54</v>
      </c>
      <c r="C10" s="17"/>
      <c r="D10" s="21">
        <v>20995</v>
      </c>
      <c r="E10" s="21">
        <v>20995</v>
      </c>
      <c r="F10" s="21"/>
      <c r="G10" s="21"/>
      <c r="H10" s="21"/>
      <c r="I10" s="21"/>
      <c r="J10" s="21"/>
      <c r="K10" s="21"/>
      <c r="L10" s="21">
        <v>20995</v>
      </c>
      <c r="M10" s="21">
        <v>20995</v>
      </c>
      <c r="N10" s="20" t="s">
        <v>51</v>
      </c>
      <c r="O10" s="18"/>
      <c r="P10" s="22"/>
      <c r="Q10" s="22"/>
      <c r="R10" s="18"/>
    </row>
    <row r="11" spans="1:18" s="3" customFormat="1" ht="168" customHeight="1">
      <c r="A11" s="16">
        <v>3</v>
      </c>
      <c r="B11" s="17" t="s">
        <v>32</v>
      </c>
      <c r="C11" s="17"/>
      <c r="D11" s="21">
        <v>2283</v>
      </c>
      <c r="E11" s="21">
        <v>2283</v>
      </c>
      <c r="F11" s="21"/>
      <c r="G11" s="21"/>
      <c r="H11" s="21"/>
      <c r="I11" s="21"/>
      <c r="J11" s="21"/>
      <c r="K11" s="21"/>
      <c r="L11" s="21">
        <v>2283</v>
      </c>
      <c r="M11" s="21">
        <v>2283</v>
      </c>
      <c r="N11" s="20" t="s">
        <v>51</v>
      </c>
      <c r="O11" s="18"/>
      <c r="P11" s="22"/>
      <c r="Q11" s="22"/>
      <c r="R11" s="18"/>
    </row>
    <row r="12" spans="1:18" s="3" customFormat="1" ht="168" customHeight="1">
      <c r="A12" s="18">
        <v>4</v>
      </c>
      <c r="B12" s="17" t="s">
        <v>24</v>
      </c>
      <c r="C12" s="17"/>
      <c r="D12" s="21">
        <v>1543</v>
      </c>
      <c r="E12" s="21">
        <v>1543</v>
      </c>
      <c r="F12" s="21"/>
      <c r="G12" s="21"/>
      <c r="H12" s="21"/>
      <c r="I12" s="21"/>
      <c r="J12" s="21"/>
      <c r="K12" s="21"/>
      <c r="L12" s="21">
        <v>1543</v>
      </c>
      <c r="M12" s="21">
        <v>1543</v>
      </c>
      <c r="N12" s="20" t="s">
        <v>51</v>
      </c>
      <c r="O12" s="18"/>
      <c r="P12" s="22"/>
      <c r="Q12" s="22"/>
      <c r="R12" s="18"/>
    </row>
    <row r="13" spans="1:18" s="3" customFormat="1" ht="168" customHeight="1">
      <c r="A13" s="16">
        <v>5</v>
      </c>
      <c r="B13" s="17" t="s">
        <v>36</v>
      </c>
      <c r="C13" s="17"/>
      <c r="D13" s="21">
        <v>3072</v>
      </c>
      <c r="E13" s="21">
        <v>3072</v>
      </c>
      <c r="F13" s="21"/>
      <c r="G13" s="21"/>
      <c r="H13" s="21"/>
      <c r="I13" s="21"/>
      <c r="J13" s="21"/>
      <c r="K13" s="21"/>
      <c r="L13" s="21">
        <v>3072</v>
      </c>
      <c r="M13" s="21">
        <v>3072</v>
      </c>
      <c r="N13" s="20" t="s">
        <v>51</v>
      </c>
      <c r="O13" s="18"/>
      <c r="P13" s="22"/>
      <c r="Q13" s="22"/>
      <c r="R13" s="18"/>
    </row>
    <row r="14" spans="1:18" s="3" customFormat="1" ht="168" customHeight="1">
      <c r="A14" s="18">
        <v>6</v>
      </c>
      <c r="B14" s="17" t="s">
        <v>25</v>
      </c>
      <c r="C14" s="17"/>
      <c r="D14" s="21">
        <v>9400</v>
      </c>
      <c r="E14" s="21">
        <v>9400</v>
      </c>
      <c r="F14" s="21"/>
      <c r="G14" s="21"/>
      <c r="H14" s="21"/>
      <c r="I14" s="21"/>
      <c r="J14" s="21"/>
      <c r="K14" s="21"/>
      <c r="L14" s="21">
        <v>9400</v>
      </c>
      <c r="M14" s="21">
        <v>9400</v>
      </c>
      <c r="N14" s="20" t="s">
        <v>51</v>
      </c>
      <c r="O14" s="18"/>
      <c r="P14" s="22"/>
      <c r="Q14" s="22"/>
      <c r="R14" s="18"/>
    </row>
    <row r="15" spans="1:18" s="3" customFormat="1" ht="168" customHeight="1">
      <c r="A15" s="16">
        <v>7</v>
      </c>
      <c r="B15" s="17" t="s">
        <v>35</v>
      </c>
      <c r="C15" s="17"/>
      <c r="D15" s="21">
        <v>3500</v>
      </c>
      <c r="E15" s="21">
        <v>3500</v>
      </c>
      <c r="F15" s="21"/>
      <c r="G15" s="21"/>
      <c r="H15" s="21"/>
      <c r="I15" s="21"/>
      <c r="J15" s="21"/>
      <c r="K15" s="21"/>
      <c r="L15" s="21">
        <v>3500</v>
      </c>
      <c r="M15" s="21">
        <v>3500</v>
      </c>
      <c r="N15" s="20" t="s">
        <v>51</v>
      </c>
      <c r="O15" s="18"/>
      <c r="P15" s="22"/>
      <c r="Q15" s="22"/>
      <c r="R15" s="18"/>
    </row>
    <row r="16" spans="1:18" s="3" customFormat="1" ht="168" customHeight="1">
      <c r="A16" s="18">
        <v>8</v>
      </c>
      <c r="B16" s="17" t="s">
        <v>26</v>
      </c>
      <c r="C16" s="23"/>
      <c r="D16" s="21">
        <v>844</v>
      </c>
      <c r="E16" s="21">
        <v>844</v>
      </c>
      <c r="F16" s="21"/>
      <c r="G16" s="21"/>
      <c r="H16" s="21"/>
      <c r="I16" s="21"/>
      <c r="J16" s="21"/>
      <c r="K16" s="21"/>
      <c r="L16" s="21">
        <v>844</v>
      </c>
      <c r="M16" s="21">
        <v>844</v>
      </c>
      <c r="N16" s="20" t="s">
        <v>51</v>
      </c>
      <c r="O16" s="18"/>
      <c r="P16" s="22"/>
      <c r="Q16" s="22"/>
      <c r="R16" s="18"/>
    </row>
    <row r="17" spans="1:18" s="3" customFormat="1" ht="168" customHeight="1">
      <c r="A17" s="16">
        <v>9</v>
      </c>
      <c r="B17" s="17" t="s">
        <v>27</v>
      </c>
      <c r="C17" s="24"/>
      <c r="D17" s="21">
        <v>13839</v>
      </c>
      <c r="E17" s="21">
        <v>13839</v>
      </c>
      <c r="F17" s="21"/>
      <c r="G17" s="21"/>
      <c r="H17" s="21"/>
      <c r="I17" s="21"/>
      <c r="J17" s="21"/>
      <c r="K17" s="21"/>
      <c r="L17" s="21">
        <v>13839</v>
      </c>
      <c r="M17" s="21">
        <v>13839</v>
      </c>
      <c r="N17" s="20" t="s">
        <v>51</v>
      </c>
      <c r="O17" s="18"/>
      <c r="P17" s="22"/>
      <c r="Q17" s="22"/>
      <c r="R17" s="18"/>
    </row>
    <row r="18" spans="1:18" s="3" customFormat="1" ht="168" customHeight="1">
      <c r="A18" s="18">
        <v>10</v>
      </c>
      <c r="B18" s="17" t="s">
        <v>53</v>
      </c>
      <c r="C18" s="17"/>
      <c r="D18" s="21">
        <v>1902</v>
      </c>
      <c r="E18" s="21">
        <v>1902</v>
      </c>
      <c r="F18" s="21"/>
      <c r="G18" s="21"/>
      <c r="H18" s="21"/>
      <c r="I18" s="21"/>
      <c r="J18" s="21"/>
      <c r="K18" s="21"/>
      <c r="L18" s="21">
        <v>1902</v>
      </c>
      <c r="M18" s="21">
        <v>1902</v>
      </c>
      <c r="N18" s="20" t="s">
        <v>51</v>
      </c>
      <c r="O18" s="18"/>
      <c r="P18" s="22"/>
      <c r="Q18" s="22"/>
      <c r="R18" s="18"/>
    </row>
    <row r="19" spans="1:18" s="3" customFormat="1" ht="168" customHeight="1">
      <c r="A19" s="16">
        <v>11</v>
      </c>
      <c r="B19" s="17" t="s">
        <v>14</v>
      </c>
      <c r="C19" s="17"/>
      <c r="D19" s="21">
        <v>139</v>
      </c>
      <c r="E19" s="21">
        <v>139</v>
      </c>
      <c r="F19" s="21"/>
      <c r="G19" s="21"/>
      <c r="H19" s="21"/>
      <c r="I19" s="21"/>
      <c r="J19" s="21"/>
      <c r="K19" s="21"/>
      <c r="L19" s="21">
        <v>139</v>
      </c>
      <c r="M19" s="21">
        <v>139</v>
      </c>
      <c r="N19" s="20" t="s">
        <v>51</v>
      </c>
      <c r="O19" s="18"/>
      <c r="P19" s="22"/>
      <c r="Q19" s="22"/>
      <c r="R19" s="18"/>
    </row>
    <row r="20" spans="1:18" s="40" customFormat="1" ht="33.75" customHeight="1">
      <c r="A20" s="82" t="s">
        <v>48</v>
      </c>
      <c r="B20" s="83"/>
      <c r="C20" s="84"/>
      <c r="D20" s="25">
        <f>D10+D11+D12+D13+D14+D15+D16+D17+D18+D19+D9</f>
        <v>2403792</v>
      </c>
      <c r="E20" s="25">
        <f t="shared" ref="E20:M20" si="0">E10+E11+E12+E13+E14+E15+E16+E17+E18+E19+E9</f>
        <v>2403792</v>
      </c>
      <c r="F20" s="25">
        <f t="shared" si="0"/>
        <v>0</v>
      </c>
      <c r="G20" s="25">
        <f t="shared" si="0"/>
        <v>0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0</v>
      </c>
      <c r="L20" s="25">
        <f t="shared" si="0"/>
        <v>2403792</v>
      </c>
      <c r="M20" s="25">
        <f t="shared" si="0"/>
        <v>2403792</v>
      </c>
      <c r="N20" s="14"/>
      <c r="O20" s="39">
        <v>52870</v>
      </c>
      <c r="P20" s="39">
        <v>52870</v>
      </c>
      <c r="Q20" s="39">
        <v>100</v>
      </c>
      <c r="R20" s="13"/>
    </row>
    <row r="21" spans="1:18" s="3" customFormat="1" ht="46.5" customHeight="1">
      <c r="A21" s="71" t="s">
        <v>87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s="3" customFormat="1" ht="46.5" customHeight="1">
      <c r="A22" s="65" t="s">
        <v>16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1:18" s="3" customFormat="1" ht="79.5" customHeight="1">
      <c r="A23" s="43" t="s">
        <v>88</v>
      </c>
      <c r="B23" s="44"/>
      <c r="C23" s="45"/>
      <c r="D23" s="26">
        <f t="shared" ref="D23:M23" si="1">D24</f>
        <v>80168.899999999994</v>
      </c>
      <c r="E23" s="26">
        <f t="shared" si="1"/>
        <v>80168.899999999994</v>
      </c>
      <c r="F23" s="26">
        <f t="shared" si="1"/>
        <v>60596.800000000003</v>
      </c>
      <c r="G23" s="26">
        <f t="shared" si="1"/>
        <v>60596.800000000003</v>
      </c>
      <c r="H23" s="26">
        <f t="shared" si="1"/>
        <v>19493.5</v>
      </c>
      <c r="I23" s="26">
        <f t="shared" si="1"/>
        <v>19493.5</v>
      </c>
      <c r="J23" s="26">
        <f t="shared" si="1"/>
        <v>78.599999999999994</v>
      </c>
      <c r="K23" s="26">
        <f t="shared" si="1"/>
        <v>78.599999999999994</v>
      </c>
      <c r="L23" s="26">
        <f t="shared" si="1"/>
        <v>0</v>
      </c>
      <c r="M23" s="26">
        <f t="shared" si="1"/>
        <v>0</v>
      </c>
      <c r="N23" s="27"/>
      <c r="O23" s="13"/>
      <c r="P23" s="13"/>
      <c r="Q23" s="13"/>
      <c r="R23" s="13"/>
    </row>
    <row r="24" spans="1:18" s="3" customFormat="1" ht="151.5" customHeight="1">
      <c r="A24" s="28">
        <v>12</v>
      </c>
      <c r="B24" s="29" t="s">
        <v>11</v>
      </c>
      <c r="C24" s="17" t="s">
        <v>12</v>
      </c>
      <c r="D24" s="21">
        <v>80168.899999999994</v>
      </c>
      <c r="E24" s="21">
        <v>80168.899999999994</v>
      </c>
      <c r="F24" s="21">
        <v>60596.800000000003</v>
      </c>
      <c r="G24" s="21">
        <v>60596.800000000003</v>
      </c>
      <c r="H24" s="21">
        <v>19493.5</v>
      </c>
      <c r="I24" s="21">
        <v>19493.5</v>
      </c>
      <c r="J24" s="21">
        <v>78.599999999999994</v>
      </c>
      <c r="K24" s="21">
        <v>78.599999999999994</v>
      </c>
      <c r="L24" s="25"/>
      <c r="M24" s="25"/>
      <c r="N24" s="30"/>
      <c r="O24" s="18"/>
      <c r="P24" s="18"/>
      <c r="Q24" s="18"/>
      <c r="R24" s="18"/>
    </row>
    <row r="25" spans="1:18" s="9" customFormat="1" ht="38.25" customHeight="1">
      <c r="A25" s="65" t="s">
        <v>18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</row>
    <row r="26" spans="1:18" s="9" customFormat="1" ht="81" customHeight="1">
      <c r="A26" s="43" t="s">
        <v>88</v>
      </c>
      <c r="B26" s="44"/>
      <c r="C26" s="45"/>
      <c r="D26" s="25">
        <f>D27</f>
        <v>7079.9</v>
      </c>
      <c r="E26" s="25">
        <f t="shared" ref="E26:M26" si="2">E27</f>
        <v>7079.9</v>
      </c>
      <c r="F26" s="25">
        <f t="shared" si="2"/>
        <v>6000</v>
      </c>
      <c r="G26" s="25">
        <f t="shared" si="2"/>
        <v>6000</v>
      </c>
      <c r="H26" s="25">
        <f t="shared" si="2"/>
        <v>1058.9000000000001</v>
      </c>
      <c r="I26" s="25">
        <f t="shared" si="2"/>
        <v>1058.9000000000001</v>
      </c>
      <c r="J26" s="25">
        <f t="shared" si="2"/>
        <v>21</v>
      </c>
      <c r="K26" s="25">
        <f t="shared" si="2"/>
        <v>21</v>
      </c>
      <c r="L26" s="25">
        <f t="shared" si="2"/>
        <v>0</v>
      </c>
      <c r="M26" s="25">
        <f t="shared" si="2"/>
        <v>0</v>
      </c>
      <c r="N26" s="27"/>
      <c r="O26" s="13"/>
      <c r="P26" s="13"/>
      <c r="Q26" s="13"/>
      <c r="R26" s="13"/>
    </row>
    <row r="27" spans="1:18" s="4" customFormat="1" ht="233.25" customHeight="1">
      <c r="A27" s="28">
        <v>13</v>
      </c>
      <c r="B27" s="29" t="s">
        <v>23</v>
      </c>
      <c r="C27" s="17" t="s">
        <v>8</v>
      </c>
      <c r="D27" s="21">
        <v>7079.9</v>
      </c>
      <c r="E27" s="21">
        <v>7079.9</v>
      </c>
      <c r="F27" s="21">
        <v>6000</v>
      </c>
      <c r="G27" s="21">
        <v>6000</v>
      </c>
      <c r="H27" s="21">
        <v>1058.9000000000001</v>
      </c>
      <c r="I27" s="21">
        <v>1058.9000000000001</v>
      </c>
      <c r="J27" s="21">
        <v>21</v>
      </c>
      <c r="K27" s="21">
        <v>21</v>
      </c>
      <c r="L27" s="25"/>
      <c r="M27" s="25"/>
      <c r="N27" s="30"/>
      <c r="O27" s="18"/>
      <c r="P27" s="18"/>
      <c r="Q27" s="18"/>
      <c r="R27" s="18"/>
    </row>
    <row r="28" spans="1:18" s="9" customFormat="1" ht="53.25" customHeight="1">
      <c r="A28" s="65" t="s">
        <v>19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1:18" s="9" customFormat="1" ht="78.75" customHeight="1">
      <c r="A29" s="43" t="s">
        <v>88</v>
      </c>
      <c r="B29" s="44"/>
      <c r="C29" s="45"/>
      <c r="D29" s="25">
        <f>D30</f>
        <v>6125.1</v>
      </c>
      <c r="E29" s="25">
        <f t="shared" ref="E29:M29" si="3">E30</f>
        <v>6125.1</v>
      </c>
      <c r="F29" s="25">
        <f t="shared" si="3"/>
        <v>0</v>
      </c>
      <c r="G29" s="25">
        <f t="shared" si="3"/>
        <v>0</v>
      </c>
      <c r="H29" s="25">
        <f t="shared" si="3"/>
        <v>6100.6</v>
      </c>
      <c r="I29" s="25">
        <f t="shared" si="3"/>
        <v>6100.6</v>
      </c>
      <c r="J29" s="25">
        <f t="shared" si="3"/>
        <v>24.5</v>
      </c>
      <c r="K29" s="25">
        <f t="shared" si="3"/>
        <v>24.5</v>
      </c>
      <c r="L29" s="25">
        <f t="shared" si="3"/>
        <v>0</v>
      </c>
      <c r="M29" s="25">
        <f t="shared" si="3"/>
        <v>0</v>
      </c>
      <c r="N29" s="27"/>
      <c r="O29" s="13"/>
      <c r="P29" s="13"/>
      <c r="Q29" s="13"/>
      <c r="R29" s="13"/>
    </row>
    <row r="30" spans="1:18" s="4" customFormat="1" ht="171.75" customHeight="1">
      <c r="A30" s="28">
        <v>14</v>
      </c>
      <c r="B30" s="29" t="s">
        <v>28</v>
      </c>
      <c r="C30" s="17" t="s">
        <v>12</v>
      </c>
      <c r="D30" s="21">
        <v>6125.1</v>
      </c>
      <c r="E30" s="21">
        <v>6125.1</v>
      </c>
      <c r="F30" s="25"/>
      <c r="G30" s="21"/>
      <c r="H30" s="21">
        <v>6100.6</v>
      </c>
      <c r="I30" s="21">
        <v>6100.6</v>
      </c>
      <c r="J30" s="21">
        <v>24.5</v>
      </c>
      <c r="K30" s="21">
        <v>24.5</v>
      </c>
      <c r="L30" s="25"/>
      <c r="M30" s="25"/>
      <c r="N30" s="30" t="s">
        <v>52</v>
      </c>
      <c r="O30" s="18">
        <v>42.59</v>
      </c>
      <c r="P30" s="18">
        <v>42.59</v>
      </c>
      <c r="Q30" s="22">
        <v>100</v>
      </c>
      <c r="R30" s="18"/>
    </row>
    <row r="31" spans="1:18" s="10" customFormat="1" ht="51" customHeight="1">
      <c r="A31" s="60" t="s">
        <v>89</v>
      </c>
      <c r="B31" s="61"/>
      <c r="C31" s="62"/>
      <c r="D31" s="31">
        <f>D29+D26+D23</f>
        <v>93373.9</v>
      </c>
      <c r="E31" s="31">
        <f t="shared" ref="E31:M31" si="4">E29+E26+E23</f>
        <v>93373.9</v>
      </c>
      <c r="F31" s="31">
        <f t="shared" si="4"/>
        <v>66596.800000000003</v>
      </c>
      <c r="G31" s="31">
        <f t="shared" si="4"/>
        <v>66596.800000000003</v>
      </c>
      <c r="H31" s="31">
        <f t="shared" si="4"/>
        <v>26653</v>
      </c>
      <c r="I31" s="31">
        <f t="shared" si="4"/>
        <v>26653</v>
      </c>
      <c r="J31" s="31">
        <f t="shared" si="4"/>
        <v>124.1</v>
      </c>
      <c r="K31" s="31">
        <f t="shared" si="4"/>
        <v>124.1</v>
      </c>
      <c r="L31" s="31">
        <f t="shared" si="4"/>
        <v>0</v>
      </c>
      <c r="M31" s="31">
        <f t="shared" si="4"/>
        <v>0</v>
      </c>
      <c r="N31" s="32"/>
      <c r="O31" s="32"/>
      <c r="P31" s="32"/>
      <c r="Q31" s="32"/>
      <c r="R31" s="32"/>
    </row>
    <row r="32" spans="1:18" s="9" customFormat="1" ht="40.5" customHeight="1">
      <c r="A32" s="46" t="s">
        <v>15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8" s="9" customFormat="1" ht="63" customHeight="1">
      <c r="A33" s="43" t="s">
        <v>90</v>
      </c>
      <c r="B33" s="44"/>
      <c r="C33" s="45"/>
      <c r="D33" s="25">
        <f t="shared" ref="D33:M33" si="5">D34+D35</f>
        <v>56227.4</v>
      </c>
      <c r="E33" s="25">
        <f t="shared" si="5"/>
        <v>56227.4</v>
      </c>
      <c r="F33" s="25">
        <f t="shared" si="5"/>
        <v>0</v>
      </c>
      <c r="G33" s="25">
        <f t="shared" si="5"/>
        <v>0</v>
      </c>
      <c r="H33" s="25">
        <f t="shared" si="5"/>
        <v>56002.3</v>
      </c>
      <c r="I33" s="25">
        <f t="shared" si="5"/>
        <v>56002.3</v>
      </c>
      <c r="J33" s="25">
        <f t="shared" si="5"/>
        <v>225.10000000000002</v>
      </c>
      <c r="K33" s="25">
        <f t="shared" si="5"/>
        <v>225.10000000000002</v>
      </c>
      <c r="L33" s="25">
        <f t="shared" si="5"/>
        <v>0</v>
      </c>
      <c r="M33" s="25">
        <f t="shared" si="5"/>
        <v>0</v>
      </c>
      <c r="N33" s="27"/>
      <c r="O33" s="13"/>
      <c r="P33" s="13"/>
      <c r="Q33" s="13"/>
      <c r="R33" s="13"/>
    </row>
    <row r="34" spans="1:18" s="5" customFormat="1" ht="232.5" customHeight="1">
      <c r="A34" s="28">
        <v>15</v>
      </c>
      <c r="B34" s="29" t="s">
        <v>34</v>
      </c>
      <c r="C34" s="17" t="s">
        <v>8</v>
      </c>
      <c r="D34" s="21">
        <v>41355.9</v>
      </c>
      <c r="E34" s="21">
        <v>41355.9</v>
      </c>
      <c r="F34" s="21"/>
      <c r="G34" s="21"/>
      <c r="H34" s="21">
        <v>41190.5</v>
      </c>
      <c r="I34" s="21">
        <v>41190.5</v>
      </c>
      <c r="J34" s="21">
        <v>165.4</v>
      </c>
      <c r="K34" s="21">
        <v>165.4</v>
      </c>
      <c r="L34" s="21"/>
      <c r="M34" s="21"/>
      <c r="N34" s="30" t="s">
        <v>68</v>
      </c>
      <c r="O34" s="18" t="s">
        <v>69</v>
      </c>
      <c r="P34" s="18" t="s">
        <v>69</v>
      </c>
      <c r="Q34" s="22">
        <v>100</v>
      </c>
      <c r="R34" s="18"/>
    </row>
    <row r="35" spans="1:18" s="5" customFormat="1" ht="232.5" customHeight="1">
      <c r="A35" s="28">
        <v>16</v>
      </c>
      <c r="B35" s="29" t="s">
        <v>56</v>
      </c>
      <c r="C35" s="17" t="s">
        <v>8</v>
      </c>
      <c r="D35" s="21">
        <v>14871.5</v>
      </c>
      <c r="E35" s="21">
        <v>14871.5</v>
      </c>
      <c r="F35" s="21"/>
      <c r="G35" s="21"/>
      <c r="H35" s="21">
        <v>14811.8</v>
      </c>
      <c r="I35" s="21">
        <v>14811.8</v>
      </c>
      <c r="J35" s="21">
        <v>59.7</v>
      </c>
      <c r="K35" s="21">
        <v>59.7</v>
      </c>
      <c r="L35" s="21"/>
      <c r="M35" s="21"/>
      <c r="N35" s="30"/>
      <c r="O35" s="18"/>
      <c r="P35" s="18"/>
      <c r="Q35" s="18"/>
      <c r="R35" s="18"/>
    </row>
    <row r="36" spans="1:18" s="9" customFormat="1" ht="39.75" customHeight="1">
      <c r="A36" s="46" t="s">
        <v>17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pans="1:18" s="9" customFormat="1" ht="102.75" customHeight="1">
      <c r="A37" s="43" t="s">
        <v>90</v>
      </c>
      <c r="B37" s="44"/>
      <c r="C37" s="45"/>
      <c r="D37" s="25">
        <f>D38+D39+D40</f>
        <v>1641</v>
      </c>
      <c r="E37" s="25">
        <f t="shared" ref="E37:M37" si="6">E38+E39+E40</f>
        <v>1641</v>
      </c>
      <c r="F37" s="25">
        <f t="shared" si="6"/>
        <v>0</v>
      </c>
      <c r="G37" s="25">
        <f t="shared" si="6"/>
        <v>0</v>
      </c>
      <c r="H37" s="25">
        <f t="shared" si="6"/>
        <v>1068</v>
      </c>
      <c r="I37" s="25">
        <f t="shared" si="6"/>
        <v>1068</v>
      </c>
      <c r="J37" s="25">
        <f t="shared" si="6"/>
        <v>573</v>
      </c>
      <c r="K37" s="25">
        <f t="shared" si="6"/>
        <v>573</v>
      </c>
      <c r="L37" s="25">
        <f t="shared" si="6"/>
        <v>0</v>
      </c>
      <c r="M37" s="25">
        <f t="shared" si="6"/>
        <v>0</v>
      </c>
      <c r="N37" s="27"/>
      <c r="O37" s="13"/>
      <c r="P37" s="13"/>
      <c r="Q37" s="13"/>
      <c r="R37" s="13"/>
    </row>
    <row r="38" spans="1:18" s="4" customFormat="1" ht="232.5" customHeight="1">
      <c r="A38" s="28">
        <v>17</v>
      </c>
      <c r="B38" s="29" t="s">
        <v>57</v>
      </c>
      <c r="C38" s="17" t="s">
        <v>12</v>
      </c>
      <c r="D38" s="21">
        <v>600</v>
      </c>
      <c r="E38" s="21">
        <v>600</v>
      </c>
      <c r="F38" s="25"/>
      <c r="G38" s="21"/>
      <c r="H38" s="21">
        <v>300</v>
      </c>
      <c r="I38" s="21">
        <v>300</v>
      </c>
      <c r="J38" s="21">
        <v>300</v>
      </c>
      <c r="K38" s="21">
        <v>300</v>
      </c>
      <c r="L38" s="25"/>
      <c r="M38" s="25"/>
      <c r="N38" s="63" t="s">
        <v>13</v>
      </c>
      <c r="O38" s="51" t="s">
        <v>70</v>
      </c>
      <c r="P38" s="51" t="s">
        <v>94</v>
      </c>
      <c r="Q38" s="54">
        <v>100</v>
      </c>
      <c r="R38" s="57"/>
    </row>
    <row r="39" spans="1:18" s="4" customFormat="1" ht="232.5" customHeight="1">
      <c r="A39" s="28">
        <v>18</v>
      </c>
      <c r="B39" s="29" t="s">
        <v>58</v>
      </c>
      <c r="C39" s="17" t="s">
        <v>12</v>
      </c>
      <c r="D39" s="21">
        <v>546</v>
      </c>
      <c r="E39" s="21">
        <v>546</v>
      </c>
      <c r="F39" s="25"/>
      <c r="G39" s="21"/>
      <c r="H39" s="21">
        <v>273</v>
      </c>
      <c r="I39" s="21">
        <v>273</v>
      </c>
      <c r="J39" s="21">
        <v>273</v>
      </c>
      <c r="K39" s="21">
        <v>273</v>
      </c>
      <c r="L39" s="25"/>
      <c r="M39" s="25"/>
      <c r="N39" s="64"/>
      <c r="O39" s="52"/>
      <c r="P39" s="52"/>
      <c r="Q39" s="55"/>
      <c r="R39" s="58"/>
    </row>
    <row r="40" spans="1:18" s="4" customFormat="1" ht="232.5" customHeight="1">
      <c r="A40" s="28">
        <v>19</v>
      </c>
      <c r="B40" s="29" t="s">
        <v>59</v>
      </c>
      <c r="C40" s="17" t="s">
        <v>12</v>
      </c>
      <c r="D40" s="21">
        <v>495</v>
      </c>
      <c r="E40" s="21">
        <v>495</v>
      </c>
      <c r="F40" s="25"/>
      <c r="G40" s="21"/>
      <c r="H40" s="21">
        <v>495</v>
      </c>
      <c r="I40" s="21">
        <v>495</v>
      </c>
      <c r="J40" s="21"/>
      <c r="K40" s="25"/>
      <c r="L40" s="25"/>
      <c r="M40" s="25"/>
      <c r="N40" s="64"/>
      <c r="O40" s="53"/>
      <c r="P40" s="53"/>
      <c r="Q40" s="56"/>
      <c r="R40" s="59"/>
    </row>
    <row r="41" spans="1:18" s="9" customFormat="1" ht="41.25" customHeight="1">
      <c r="A41" s="46" t="s">
        <v>20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 spans="1:18" s="9" customFormat="1" ht="80.25" customHeight="1">
      <c r="A42" s="43" t="s">
        <v>90</v>
      </c>
      <c r="B42" s="44"/>
      <c r="C42" s="45"/>
      <c r="D42" s="25">
        <f>D43</f>
        <v>5485</v>
      </c>
      <c r="E42" s="25">
        <f t="shared" ref="E42:M42" si="7">E43</f>
        <v>5485</v>
      </c>
      <c r="F42" s="25">
        <f t="shared" si="7"/>
        <v>0</v>
      </c>
      <c r="G42" s="25">
        <f t="shared" si="7"/>
        <v>0</v>
      </c>
      <c r="H42" s="25">
        <f t="shared" si="7"/>
        <v>4663</v>
      </c>
      <c r="I42" s="25">
        <f t="shared" si="7"/>
        <v>4663</v>
      </c>
      <c r="J42" s="25">
        <f t="shared" si="7"/>
        <v>822</v>
      </c>
      <c r="K42" s="25">
        <f t="shared" si="7"/>
        <v>822</v>
      </c>
      <c r="L42" s="25">
        <f t="shared" si="7"/>
        <v>0</v>
      </c>
      <c r="M42" s="25">
        <f t="shared" si="7"/>
        <v>0</v>
      </c>
      <c r="N42" s="27"/>
      <c r="O42" s="13"/>
      <c r="P42" s="13"/>
      <c r="Q42" s="13"/>
      <c r="R42" s="13"/>
    </row>
    <row r="43" spans="1:18" s="4" customFormat="1" ht="241.5" customHeight="1">
      <c r="A43" s="28">
        <v>20</v>
      </c>
      <c r="B43" s="29" t="s">
        <v>60</v>
      </c>
      <c r="C43" s="17" t="s">
        <v>8</v>
      </c>
      <c r="D43" s="21">
        <v>5485</v>
      </c>
      <c r="E43" s="21">
        <v>5485</v>
      </c>
      <c r="F43" s="21"/>
      <c r="G43" s="21"/>
      <c r="H43" s="21">
        <v>4663</v>
      </c>
      <c r="I43" s="21">
        <v>4663</v>
      </c>
      <c r="J43" s="21">
        <v>822</v>
      </c>
      <c r="K43" s="21">
        <v>822</v>
      </c>
      <c r="L43" s="21"/>
      <c r="M43" s="25"/>
      <c r="N43" s="30" t="s">
        <v>71</v>
      </c>
      <c r="O43" s="23">
        <v>2</v>
      </c>
      <c r="P43" s="18">
        <v>2</v>
      </c>
      <c r="Q43" s="22">
        <v>100</v>
      </c>
      <c r="R43" s="18"/>
    </row>
    <row r="44" spans="1:18" s="4" customFormat="1" ht="39" customHeight="1">
      <c r="A44" s="46" t="s">
        <v>21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5" spans="1:18" s="9" customFormat="1" ht="90.75" customHeight="1">
      <c r="A45" s="43" t="s">
        <v>90</v>
      </c>
      <c r="B45" s="44"/>
      <c r="C45" s="45"/>
      <c r="D45" s="25">
        <f>D46+D47+D48+D49+D50+D51+D52</f>
        <v>113835.5</v>
      </c>
      <c r="E45" s="25">
        <f t="shared" ref="E45:M45" si="8">E46+E47+E48+E49+E50+E51+E52</f>
        <v>113835.5</v>
      </c>
      <c r="F45" s="25">
        <f t="shared" si="8"/>
        <v>0</v>
      </c>
      <c r="G45" s="25">
        <f t="shared" si="8"/>
        <v>0</v>
      </c>
      <c r="H45" s="25">
        <f t="shared" si="8"/>
        <v>80614.100000000006</v>
      </c>
      <c r="I45" s="25">
        <f t="shared" si="8"/>
        <v>80614.100000000006</v>
      </c>
      <c r="J45" s="25">
        <f t="shared" si="8"/>
        <v>30606.7</v>
      </c>
      <c r="K45" s="25">
        <f t="shared" si="8"/>
        <v>30606.7</v>
      </c>
      <c r="L45" s="25">
        <f t="shared" si="8"/>
        <v>2614.6999999999998</v>
      </c>
      <c r="M45" s="25">
        <f t="shared" si="8"/>
        <v>2614.6999999999998</v>
      </c>
      <c r="N45" s="27"/>
      <c r="O45" s="13"/>
      <c r="P45" s="13"/>
      <c r="Q45" s="13"/>
      <c r="R45" s="13"/>
    </row>
    <row r="46" spans="1:18" s="4" customFormat="1" ht="357" customHeight="1">
      <c r="A46" s="28">
        <v>21</v>
      </c>
      <c r="B46" s="29" t="s">
        <v>33</v>
      </c>
      <c r="C46" s="17" t="s">
        <v>49</v>
      </c>
      <c r="D46" s="21">
        <v>86600</v>
      </c>
      <c r="E46" s="21">
        <v>86600</v>
      </c>
      <c r="F46" s="25"/>
      <c r="G46" s="21"/>
      <c r="H46" s="21">
        <v>65500</v>
      </c>
      <c r="I46" s="21">
        <v>65500</v>
      </c>
      <c r="J46" s="21">
        <v>21100</v>
      </c>
      <c r="K46" s="21">
        <v>21100</v>
      </c>
      <c r="L46" s="25"/>
      <c r="M46" s="25"/>
      <c r="N46" s="30" t="s">
        <v>83</v>
      </c>
      <c r="O46" s="18">
        <v>82.1</v>
      </c>
      <c r="P46" s="18">
        <v>82.1</v>
      </c>
      <c r="Q46" s="22">
        <v>100</v>
      </c>
      <c r="R46" s="18"/>
    </row>
    <row r="47" spans="1:18" s="4" customFormat="1" ht="357" customHeight="1">
      <c r="A47" s="28">
        <v>22</v>
      </c>
      <c r="B47" s="29" t="s">
        <v>61</v>
      </c>
      <c r="C47" s="17" t="s">
        <v>49</v>
      </c>
      <c r="D47" s="21">
        <v>5730</v>
      </c>
      <c r="E47" s="21">
        <v>5730</v>
      </c>
      <c r="F47" s="25"/>
      <c r="G47" s="21"/>
      <c r="H47" s="21"/>
      <c r="I47" s="21"/>
      <c r="J47" s="21">
        <v>5730</v>
      </c>
      <c r="K47" s="21">
        <v>5730</v>
      </c>
      <c r="L47" s="25"/>
      <c r="M47" s="25"/>
      <c r="N47" s="30" t="s">
        <v>79</v>
      </c>
      <c r="O47" s="30" t="s">
        <v>80</v>
      </c>
      <c r="P47" s="30" t="s">
        <v>81</v>
      </c>
      <c r="Q47" s="22">
        <v>100</v>
      </c>
      <c r="R47" s="18"/>
    </row>
    <row r="48" spans="1:18" s="4" customFormat="1" ht="275.25" customHeight="1">
      <c r="A48" s="28">
        <v>23</v>
      </c>
      <c r="B48" s="29" t="s">
        <v>37</v>
      </c>
      <c r="C48" s="17" t="s">
        <v>95</v>
      </c>
      <c r="D48" s="21">
        <v>1381.1</v>
      </c>
      <c r="E48" s="21">
        <v>1381.1</v>
      </c>
      <c r="F48" s="25"/>
      <c r="G48" s="21"/>
      <c r="H48" s="21">
        <v>1242.9000000000001</v>
      </c>
      <c r="I48" s="21">
        <v>1242.9000000000001</v>
      </c>
      <c r="J48" s="21">
        <v>138.19999999999999</v>
      </c>
      <c r="K48" s="21">
        <v>138.19999999999999</v>
      </c>
      <c r="L48" s="25"/>
      <c r="M48" s="25"/>
      <c r="N48" s="33" t="s">
        <v>78</v>
      </c>
      <c r="O48" s="18">
        <v>806.4</v>
      </c>
      <c r="P48" s="18">
        <v>806.4</v>
      </c>
      <c r="Q48" s="22">
        <v>100</v>
      </c>
      <c r="R48" s="18"/>
    </row>
    <row r="49" spans="1:18" s="4" customFormat="1" ht="374.25" customHeight="1">
      <c r="A49" s="28">
        <v>24</v>
      </c>
      <c r="B49" s="29" t="s">
        <v>38</v>
      </c>
      <c r="C49" s="41" t="s">
        <v>49</v>
      </c>
      <c r="D49" s="21">
        <v>5144.8</v>
      </c>
      <c r="E49" s="21">
        <v>5144.8</v>
      </c>
      <c r="F49" s="25"/>
      <c r="G49" s="25"/>
      <c r="H49" s="21">
        <v>3000</v>
      </c>
      <c r="I49" s="21">
        <v>3000</v>
      </c>
      <c r="J49" s="21">
        <v>1500</v>
      </c>
      <c r="K49" s="21">
        <v>1500</v>
      </c>
      <c r="L49" s="21">
        <v>644.79999999999995</v>
      </c>
      <c r="M49" s="21">
        <v>644.79999999999995</v>
      </c>
      <c r="N49" s="33" t="s">
        <v>77</v>
      </c>
      <c r="O49" s="18">
        <v>1</v>
      </c>
      <c r="P49" s="18">
        <v>1</v>
      </c>
      <c r="Q49" s="22">
        <v>100</v>
      </c>
      <c r="R49" s="18"/>
    </row>
    <row r="50" spans="1:18" s="4" customFormat="1" ht="108" customHeight="1">
      <c r="A50" s="28">
        <v>25</v>
      </c>
      <c r="B50" s="29" t="s">
        <v>62</v>
      </c>
      <c r="C50" s="17" t="s">
        <v>29</v>
      </c>
      <c r="D50" s="21">
        <v>1647.7</v>
      </c>
      <c r="E50" s="21">
        <v>1647.7</v>
      </c>
      <c r="F50" s="25"/>
      <c r="G50" s="25"/>
      <c r="H50" s="21">
        <v>1389.1</v>
      </c>
      <c r="I50" s="21">
        <v>1389.1</v>
      </c>
      <c r="J50" s="21">
        <v>258.60000000000002</v>
      </c>
      <c r="K50" s="21">
        <v>258.60000000000002</v>
      </c>
      <c r="L50" s="21"/>
      <c r="M50" s="21"/>
      <c r="N50" s="33" t="s">
        <v>75</v>
      </c>
      <c r="O50" s="18">
        <v>2</v>
      </c>
      <c r="P50" s="18">
        <v>2</v>
      </c>
      <c r="Q50" s="22">
        <v>100</v>
      </c>
      <c r="R50" s="18"/>
    </row>
    <row r="51" spans="1:18" s="4" customFormat="1" ht="165" customHeight="1">
      <c r="A51" s="28">
        <v>26</v>
      </c>
      <c r="B51" s="29" t="s">
        <v>50</v>
      </c>
      <c r="C51" s="17" t="s">
        <v>29</v>
      </c>
      <c r="D51" s="21">
        <v>2531.9</v>
      </c>
      <c r="E51" s="21">
        <v>2531.9</v>
      </c>
      <c r="F51" s="25"/>
      <c r="G51" s="25"/>
      <c r="H51" s="21">
        <v>2152</v>
      </c>
      <c r="I51" s="21">
        <v>2152</v>
      </c>
      <c r="J51" s="21">
        <v>379.9</v>
      </c>
      <c r="K51" s="21">
        <v>379.9</v>
      </c>
      <c r="L51" s="25"/>
      <c r="M51" s="25"/>
      <c r="N51" s="33" t="s">
        <v>76</v>
      </c>
      <c r="O51" s="18">
        <v>1</v>
      </c>
      <c r="P51" s="18">
        <v>1</v>
      </c>
      <c r="Q51" s="22">
        <v>100</v>
      </c>
      <c r="R51" s="18"/>
    </row>
    <row r="52" spans="1:18" s="4" customFormat="1" ht="237" customHeight="1">
      <c r="A52" s="28">
        <v>27</v>
      </c>
      <c r="B52" s="29" t="s">
        <v>96</v>
      </c>
      <c r="C52" s="17" t="s">
        <v>29</v>
      </c>
      <c r="D52" s="21">
        <v>10800</v>
      </c>
      <c r="E52" s="21">
        <v>10800</v>
      </c>
      <c r="F52" s="25"/>
      <c r="G52" s="25"/>
      <c r="H52" s="21">
        <v>7330.1</v>
      </c>
      <c r="I52" s="21">
        <v>7330.1</v>
      </c>
      <c r="J52" s="21">
        <v>1500</v>
      </c>
      <c r="K52" s="21">
        <v>1500</v>
      </c>
      <c r="L52" s="21">
        <v>1969.9</v>
      </c>
      <c r="M52" s="21">
        <v>1969.9</v>
      </c>
      <c r="N52" s="30" t="s">
        <v>84</v>
      </c>
      <c r="O52" s="18"/>
      <c r="P52" s="18"/>
      <c r="Q52" s="22"/>
      <c r="R52" s="18"/>
    </row>
    <row r="53" spans="1:18" s="9" customFormat="1" ht="25.5">
      <c r="A53" s="46" t="s">
        <v>22</v>
      </c>
      <c r="B53" s="47"/>
      <c r="C53" s="48"/>
      <c r="D53" s="25">
        <f>D55+D56+D57+D58+D59+D60+D54</f>
        <v>42841.599999999999</v>
      </c>
      <c r="E53" s="25">
        <f t="shared" ref="E53:M53" si="9">E55+E56+E57+E58+E59+E60+E54</f>
        <v>42841.599999999999</v>
      </c>
      <c r="F53" s="25">
        <f t="shared" si="9"/>
        <v>6548.6</v>
      </c>
      <c r="G53" s="25">
        <f t="shared" si="9"/>
        <v>6548.6</v>
      </c>
      <c r="H53" s="25">
        <f t="shared" si="9"/>
        <v>24840.600000000002</v>
      </c>
      <c r="I53" s="25">
        <f t="shared" si="9"/>
        <v>24840.600000000002</v>
      </c>
      <c r="J53" s="25">
        <f t="shared" si="9"/>
        <v>11452.4</v>
      </c>
      <c r="K53" s="25">
        <f t="shared" si="9"/>
        <v>11452.4</v>
      </c>
      <c r="L53" s="25">
        <f t="shared" si="9"/>
        <v>0</v>
      </c>
      <c r="M53" s="25">
        <f t="shared" si="9"/>
        <v>0</v>
      </c>
      <c r="N53" s="27"/>
      <c r="O53" s="13"/>
      <c r="P53" s="13"/>
      <c r="Q53" s="13"/>
      <c r="R53" s="13"/>
    </row>
    <row r="54" spans="1:18" s="5" customFormat="1" ht="348.75">
      <c r="A54" s="28">
        <v>28</v>
      </c>
      <c r="B54" s="29" t="s">
        <v>67</v>
      </c>
      <c r="C54" s="41" t="s">
        <v>49</v>
      </c>
      <c r="D54" s="21">
        <v>1975</v>
      </c>
      <c r="E54" s="21">
        <v>1975</v>
      </c>
      <c r="F54" s="21"/>
      <c r="G54" s="21"/>
      <c r="H54" s="21"/>
      <c r="I54" s="21"/>
      <c r="J54" s="21">
        <v>1975</v>
      </c>
      <c r="K54" s="21">
        <v>1975</v>
      </c>
      <c r="L54" s="21"/>
      <c r="M54" s="21"/>
      <c r="N54" s="30" t="s">
        <v>82</v>
      </c>
      <c r="O54" s="18">
        <v>133</v>
      </c>
      <c r="P54" s="18">
        <v>133</v>
      </c>
      <c r="Q54" s="22">
        <v>100</v>
      </c>
      <c r="R54" s="18"/>
    </row>
    <row r="55" spans="1:18" s="1" customFormat="1" ht="319.5" customHeight="1">
      <c r="A55" s="28">
        <v>29</v>
      </c>
      <c r="B55" s="34" t="s">
        <v>63</v>
      </c>
      <c r="C55" s="42" t="s">
        <v>64</v>
      </c>
      <c r="D55" s="21">
        <v>17800</v>
      </c>
      <c r="E55" s="21">
        <v>17800</v>
      </c>
      <c r="F55" s="21"/>
      <c r="G55" s="21"/>
      <c r="H55" s="21">
        <v>16020</v>
      </c>
      <c r="I55" s="21">
        <v>16020</v>
      </c>
      <c r="J55" s="21">
        <v>1780</v>
      </c>
      <c r="K55" s="21">
        <v>1780</v>
      </c>
      <c r="L55" s="25"/>
      <c r="M55" s="25"/>
      <c r="N55" s="30" t="s">
        <v>73</v>
      </c>
      <c r="O55" s="30" t="s">
        <v>72</v>
      </c>
      <c r="P55" s="30" t="s">
        <v>72</v>
      </c>
      <c r="Q55" s="22">
        <v>100</v>
      </c>
      <c r="R55" s="18"/>
    </row>
    <row r="56" spans="1:18" s="4" customFormat="1" ht="408.75" customHeight="1">
      <c r="A56" s="28">
        <v>30</v>
      </c>
      <c r="B56" s="41" t="s">
        <v>65</v>
      </c>
      <c r="C56" s="17" t="s">
        <v>8</v>
      </c>
      <c r="D56" s="21">
        <v>4500</v>
      </c>
      <c r="E56" s="35">
        <v>4500</v>
      </c>
      <c r="F56" s="35"/>
      <c r="G56" s="35"/>
      <c r="H56" s="35"/>
      <c r="I56" s="35"/>
      <c r="J56" s="35">
        <v>4500</v>
      </c>
      <c r="K56" s="35">
        <v>4500</v>
      </c>
      <c r="L56" s="35"/>
      <c r="M56" s="35"/>
      <c r="N56" s="30" t="s">
        <v>74</v>
      </c>
      <c r="O56" s="18">
        <v>10</v>
      </c>
      <c r="P56" s="18">
        <v>10</v>
      </c>
      <c r="Q56" s="22">
        <v>100</v>
      </c>
      <c r="R56" s="18"/>
    </row>
    <row r="57" spans="1:18" s="4" customFormat="1" ht="400.5" customHeight="1">
      <c r="A57" s="28">
        <v>31</v>
      </c>
      <c r="B57" s="17" t="s">
        <v>66</v>
      </c>
      <c r="C57" s="17" t="s">
        <v>8</v>
      </c>
      <c r="D57" s="21">
        <v>1500</v>
      </c>
      <c r="E57" s="35">
        <v>1500</v>
      </c>
      <c r="F57" s="35"/>
      <c r="G57" s="35"/>
      <c r="H57" s="35"/>
      <c r="I57" s="35"/>
      <c r="J57" s="35">
        <v>1500</v>
      </c>
      <c r="K57" s="35">
        <v>1500</v>
      </c>
      <c r="L57" s="35"/>
      <c r="M57" s="35"/>
      <c r="N57" s="30" t="s">
        <v>74</v>
      </c>
      <c r="O57" s="18">
        <v>3</v>
      </c>
      <c r="P57" s="18">
        <v>3</v>
      </c>
      <c r="Q57" s="22">
        <v>100</v>
      </c>
      <c r="R57" s="18"/>
    </row>
    <row r="58" spans="1:18" s="4" customFormat="1" ht="284.25" customHeight="1">
      <c r="A58" s="28">
        <v>32</v>
      </c>
      <c r="B58" s="29" t="s">
        <v>9</v>
      </c>
      <c r="C58" s="17" t="s">
        <v>8</v>
      </c>
      <c r="D58" s="21">
        <v>11942</v>
      </c>
      <c r="E58" s="21">
        <v>11942</v>
      </c>
      <c r="F58" s="21">
        <v>4185.5</v>
      </c>
      <c r="G58" s="21">
        <v>4185.5</v>
      </c>
      <c r="H58" s="21">
        <v>6257</v>
      </c>
      <c r="I58" s="21">
        <v>6257</v>
      </c>
      <c r="J58" s="21">
        <v>1499.5</v>
      </c>
      <c r="K58" s="21">
        <v>1499.5</v>
      </c>
      <c r="L58" s="21"/>
      <c r="M58" s="21"/>
      <c r="N58" s="30" t="s">
        <v>30</v>
      </c>
      <c r="O58" s="18">
        <v>29</v>
      </c>
      <c r="P58" s="18">
        <v>29</v>
      </c>
      <c r="Q58" s="22">
        <v>100</v>
      </c>
      <c r="R58" s="18"/>
    </row>
    <row r="59" spans="1:18" s="4" customFormat="1" ht="302.25" customHeight="1">
      <c r="A59" s="28">
        <v>33</v>
      </c>
      <c r="B59" s="29" t="s">
        <v>10</v>
      </c>
      <c r="C59" s="17" t="s">
        <v>8</v>
      </c>
      <c r="D59" s="21">
        <v>3444.9</v>
      </c>
      <c r="E59" s="21">
        <v>3444.9</v>
      </c>
      <c r="F59" s="21">
        <v>2363.1</v>
      </c>
      <c r="G59" s="21">
        <v>2363.1</v>
      </c>
      <c r="H59" s="21">
        <v>883.9</v>
      </c>
      <c r="I59" s="21">
        <v>883.9</v>
      </c>
      <c r="J59" s="21">
        <v>197.9</v>
      </c>
      <c r="K59" s="21">
        <v>197.9</v>
      </c>
      <c r="L59" s="21"/>
      <c r="M59" s="21"/>
      <c r="N59" s="36" t="s">
        <v>31</v>
      </c>
      <c r="O59" s="18">
        <v>3</v>
      </c>
      <c r="P59" s="18">
        <v>3</v>
      </c>
      <c r="Q59" s="22">
        <v>100</v>
      </c>
      <c r="R59" s="18"/>
    </row>
    <row r="60" spans="1:18" s="4" customFormat="1" ht="93.75" customHeight="1">
      <c r="A60" s="18">
        <v>34</v>
      </c>
      <c r="B60" s="37" t="s">
        <v>39</v>
      </c>
      <c r="C60" s="23"/>
      <c r="D60" s="21">
        <v>1679.7</v>
      </c>
      <c r="E60" s="21">
        <v>1679.7</v>
      </c>
      <c r="F60" s="25"/>
      <c r="G60" s="25"/>
      <c r="H60" s="21">
        <v>1679.7</v>
      </c>
      <c r="I60" s="21">
        <v>1679.7</v>
      </c>
      <c r="J60" s="21"/>
      <c r="K60" s="21"/>
      <c r="L60" s="21"/>
      <c r="M60" s="25"/>
      <c r="N60" s="36"/>
      <c r="O60" s="18"/>
      <c r="P60" s="18"/>
      <c r="Q60" s="18"/>
      <c r="R60" s="18"/>
    </row>
    <row r="61" spans="1:18" s="9" customFormat="1" ht="71.25" customHeight="1">
      <c r="A61" s="49" t="s">
        <v>91</v>
      </c>
      <c r="B61" s="49"/>
      <c r="C61" s="49"/>
      <c r="D61" s="25">
        <f>D53+D45+D42+D37+D33+D31</f>
        <v>313404.40000000002</v>
      </c>
      <c r="E61" s="25">
        <f t="shared" ref="E61:M61" si="10">E53+E45+E42+E37+E33+E31</f>
        <v>313404.40000000002</v>
      </c>
      <c r="F61" s="25">
        <f t="shared" si="10"/>
        <v>73145.400000000009</v>
      </c>
      <c r="G61" s="25">
        <f t="shared" si="10"/>
        <v>73145.400000000009</v>
      </c>
      <c r="H61" s="25">
        <f t="shared" si="10"/>
        <v>193841</v>
      </c>
      <c r="I61" s="25">
        <f t="shared" si="10"/>
        <v>193841</v>
      </c>
      <c r="J61" s="25">
        <f t="shared" si="10"/>
        <v>43803.299999999996</v>
      </c>
      <c r="K61" s="25">
        <f t="shared" si="10"/>
        <v>43803.299999999996</v>
      </c>
      <c r="L61" s="25">
        <f t="shared" si="10"/>
        <v>2614.6999999999998</v>
      </c>
      <c r="M61" s="25">
        <f t="shared" si="10"/>
        <v>2614.6999999999998</v>
      </c>
      <c r="N61" s="25"/>
      <c r="O61" s="25"/>
      <c r="P61" s="25"/>
      <c r="Q61" s="25"/>
      <c r="R61" s="25"/>
    </row>
    <row r="62" spans="1:18" s="4" customFormat="1" ht="71.25" customHeight="1">
      <c r="A62" s="49" t="s">
        <v>92</v>
      </c>
      <c r="B62" s="50"/>
      <c r="C62" s="50"/>
      <c r="D62" s="38">
        <f>D61+D20</f>
        <v>2717196.4</v>
      </c>
      <c r="E62" s="38">
        <f t="shared" ref="E62:M62" si="11">E61+E20</f>
        <v>2717196.4</v>
      </c>
      <c r="F62" s="38">
        <f t="shared" si="11"/>
        <v>73145.400000000009</v>
      </c>
      <c r="G62" s="38">
        <f t="shared" si="11"/>
        <v>73145.400000000009</v>
      </c>
      <c r="H62" s="38">
        <f t="shared" si="11"/>
        <v>193841</v>
      </c>
      <c r="I62" s="38">
        <f t="shared" si="11"/>
        <v>193841</v>
      </c>
      <c r="J62" s="38">
        <f t="shared" si="11"/>
        <v>43803.299999999996</v>
      </c>
      <c r="K62" s="38">
        <f t="shared" si="11"/>
        <v>43803.299999999996</v>
      </c>
      <c r="L62" s="38">
        <f t="shared" si="11"/>
        <v>2406406.7000000002</v>
      </c>
      <c r="M62" s="38">
        <f t="shared" si="11"/>
        <v>2406406.7000000002</v>
      </c>
      <c r="N62" s="38"/>
      <c r="O62" s="38"/>
      <c r="P62" s="38"/>
      <c r="Q62" s="38"/>
      <c r="R62" s="38"/>
    </row>
  </sheetData>
  <mergeCells count="42">
    <mergeCell ref="A28:R28"/>
    <mergeCell ref="Q3:Q6"/>
    <mergeCell ref="R3:R6"/>
    <mergeCell ref="D4:E5"/>
    <mergeCell ref="F5:G5"/>
    <mergeCell ref="H5:I5"/>
    <mergeCell ref="J5:K5"/>
    <mergeCell ref="L5:M5"/>
    <mergeCell ref="O3:O6"/>
    <mergeCell ref="P3:P6"/>
    <mergeCell ref="N3:N6"/>
    <mergeCell ref="F4:M4"/>
    <mergeCell ref="D3:M3"/>
    <mergeCell ref="A20:C20"/>
    <mergeCell ref="A21:R21"/>
    <mergeCell ref="A23:C23"/>
    <mergeCell ref="A26:C26"/>
    <mergeCell ref="A22:R22"/>
    <mergeCell ref="A25:R25"/>
    <mergeCell ref="C1:M1"/>
    <mergeCell ref="C3:C6"/>
    <mergeCell ref="A3:A6"/>
    <mergeCell ref="B3:B6"/>
    <mergeCell ref="A8:R8"/>
    <mergeCell ref="A29:C29"/>
    <mergeCell ref="A31:C31"/>
    <mergeCell ref="A32:R32"/>
    <mergeCell ref="A33:C33"/>
    <mergeCell ref="N38:N40"/>
    <mergeCell ref="A45:C45"/>
    <mergeCell ref="A53:C53"/>
    <mergeCell ref="A61:C61"/>
    <mergeCell ref="A62:C62"/>
    <mergeCell ref="A36:R36"/>
    <mergeCell ref="A37:C37"/>
    <mergeCell ref="A41:R41"/>
    <mergeCell ref="A42:C42"/>
    <mergeCell ref="A44:R44"/>
    <mergeCell ref="O38:O40"/>
    <mergeCell ref="P38:P40"/>
    <mergeCell ref="Q38:Q40"/>
    <mergeCell ref="R38:R40"/>
  </mergeCells>
  <phoneticPr fontId="0" type="noConversion"/>
  <pageMargins left="0" right="0" top="0" bottom="0" header="0.51181102362204722" footer="0.51181102362204722"/>
  <pageSetup paperSize="9" scale="35" fitToHeight="30" orientation="landscape" r:id="rId1"/>
  <headerFooter alignWithMargins="0"/>
  <rowBreaks count="2" manualBreakCount="2">
    <brk id="35" max="17" man="1"/>
    <brk id="5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</vt:lpstr>
      <vt:lpstr>'план '!Заголовки_для_печати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2019-02-28T09:57:49Z</cp:lastPrinted>
  <dcterms:created xsi:type="dcterms:W3CDTF">1996-10-08T23:32:33Z</dcterms:created>
  <dcterms:modified xsi:type="dcterms:W3CDTF">2019-03-01T08:29:09Z</dcterms:modified>
</cp:coreProperties>
</file>